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6045" activeTab="0"/>
  </bookViews>
  <sheets>
    <sheet name="1. dochody" sheetId="1" r:id="rId1"/>
  </sheets>
  <definedNames/>
  <calcPr fullCalcOnLoad="1"/>
</workbook>
</file>

<file path=xl/sharedStrings.xml><?xml version="1.0" encoding="utf-8"?>
<sst xmlns="http://schemas.openxmlformats.org/spreadsheetml/2006/main" count="95" uniqueCount="90">
  <si>
    <t>Załącznik nr 1</t>
  </si>
  <si>
    <t>do Uchwały Nr XLIX/71/05</t>
  </si>
  <si>
    <t>Rady Miejskiej w Jaworzynie Śląskiej</t>
  </si>
  <si>
    <t>z dnia 16 grudnia 2005 roku</t>
  </si>
  <si>
    <t>DOCHODY BUDŻETU GMINY JAWORZYNA ŚLĄSKA NA ROK 2006 WEDŁUG ŹRÓDEŁ (W PLN)</t>
  </si>
  <si>
    <t>Lp.</t>
  </si>
  <si>
    <t>Wyszczególnienie</t>
  </si>
  <si>
    <t>§</t>
  </si>
  <si>
    <t>Przewidywane wykonanie           za 2005r.</t>
  </si>
  <si>
    <t>Plan na 2006r.</t>
  </si>
  <si>
    <t>%</t>
  </si>
  <si>
    <t>(5/4)</t>
  </si>
  <si>
    <t>I.</t>
  </si>
  <si>
    <t>DOCHODY WŁASNE</t>
  </si>
  <si>
    <t>Dochody z podatków i opłat</t>
  </si>
  <si>
    <t>z tego:</t>
  </si>
  <si>
    <t>Podatek od nieruchomości</t>
  </si>
  <si>
    <t>0310</t>
  </si>
  <si>
    <t>Podatek rolny</t>
  </si>
  <si>
    <t>0320</t>
  </si>
  <si>
    <t>Podatek leśny</t>
  </si>
  <si>
    <t>0330</t>
  </si>
  <si>
    <t>Podatek od środków transportowych</t>
  </si>
  <si>
    <t>0340</t>
  </si>
  <si>
    <t>Podatek od działalności gospodarczej od osób fizycznych, opłacany w formie karty podatkowej</t>
  </si>
  <si>
    <t>0350</t>
  </si>
  <si>
    <t>Podatek od spadków i darowizn</t>
  </si>
  <si>
    <t>0360</t>
  </si>
  <si>
    <t>Podatek od posiadania psów</t>
  </si>
  <si>
    <t>0370</t>
  </si>
  <si>
    <t>Wpływy z opłaty skarbowej</t>
  </si>
  <si>
    <t>0410</t>
  </si>
  <si>
    <t>Wpływy z opłaty targowej</t>
  </si>
  <si>
    <t>0430</t>
  </si>
  <si>
    <t>Wpływy z opłaty administracyjnej za czynności urzędowe</t>
  </si>
  <si>
    <t>0450</t>
  </si>
  <si>
    <t>Wpływy z opłaty eksploatacyjnej</t>
  </si>
  <si>
    <t>0460</t>
  </si>
  <si>
    <t>Wpływy z opłat za zezwolenia na sprzedaż alkoholu</t>
  </si>
  <si>
    <t>0480</t>
  </si>
  <si>
    <t>Podatek od czynności cywilnoprawnych</t>
  </si>
  <si>
    <t>0500</t>
  </si>
  <si>
    <t>Dochody z majątku gminy</t>
  </si>
  <si>
    <t>Wpływy z opłat za zarząd, użytkowanie i użytkowanie wieczyste nieruchomości</t>
  </si>
  <si>
    <t>0470</t>
  </si>
  <si>
    <t>Dochody z najmu i dzierżawy składników majątkowych Skarbu Państwa, jednostek samorządu terytorialnego lub innych jednostek zaliczanych do sektora finansów publicznych oraz innych umów o podobnym charakterze</t>
  </si>
  <si>
    <t>0750</t>
  </si>
  <si>
    <t>Wpływy ze sprzedaży składników majątkowych</t>
  </si>
  <si>
    <t>0870</t>
  </si>
  <si>
    <t>Udziały we wpływach z podatku dochodowego od osób prawnych i jednostek organizacyjnych nieposiadających osobowości prawnej</t>
  </si>
  <si>
    <t>0020</t>
  </si>
  <si>
    <t>Udziały we wpływach z podatku od os. fizycznych</t>
  </si>
  <si>
    <t>0010</t>
  </si>
  <si>
    <t>Pozostałe dochody własne</t>
  </si>
  <si>
    <t>Wpływy z opłaty produktowej</t>
  </si>
  <si>
    <t>0400</t>
  </si>
  <si>
    <t>Wpływy z różnych opłat</t>
  </si>
  <si>
    <t>0690</t>
  </si>
  <si>
    <t>Wpływy z usług</t>
  </si>
  <si>
    <t>0830</t>
  </si>
  <si>
    <t>Odsetki od nieterminowych wpłat z tytułu podatków i opłat</t>
  </si>
  <si>
    <t>0910</t>
  </si>
  <si>
    <t>Pozostałe odsetki</t>
  </si>
  <si>
    <t>0920</t>
  </si>
  <si>
    <t>Wpływy z różnych dochodów</t>
  </si>
  <si>
    <t>0970</t>
  </si>
  <si>
    <t>Dochody jednostek samorządu terytorialnego związane z realizacją zadań z zakresu administracji rządowej oraz innych zadań zleconych ustawami</t>
  </si>
  <si>
    <t>2360</t>
  </si>
  <si>
    <t>Wpływy ze środków specjalnych</t>
  </si>
  <si>
    <t>2390</t>
  </si>
  <si>
    <t>II.</t>
  </si>
  <si>
    <t>DOTACJE CELOWE</t>
  </si>
  <si>
    <t>Otrzymane z budżetu państwa na realizację zadań bieżących z zakresu administracji rządowej oraz innych zadań zleconych gminie (związkom gmin) ustawami</t>
  </si>
  <si>
    <t>2010</t>
  </si>
  <si>
    <t>Otrzymane z budżetu państwa na realizację własnych zadań bieżących gmin (związków gmin)</t>
  </si>
  <si>
    <t>2030</t>
  </si>
  <si>
    <t>2033</t>
  </si>
  <si>
    <t>Otrzymane z funduszy celowych na realizację zadań bieżących jednostek sektora finansów publicznych</t>
  </si>
  <si>
    <t>2440</t>
  </si>
  <si>
    <t>Otrzymane z funduszy celowych na finansowanie lub dofinansowanie kosztów realizacji inwestycji i zakupów inwestycyjnych jednostek sektora finansów</t>
  </si>
  <si>
    <t>6260</t>
  </si>
  <si>
    <t>Dotacje celowe otrzymane z budżetu państwa na inwestycje i zakupy inwestycyjne z zakresu administracji rządowej oraz innych zadań zleconych gminom ustawami</t>
  </si>
  <si>
    <t>6310</t>
  </si>
  <si>
    <t>III.</t>
  </si>
  <si>
    <t>SUBWENCJA OGÓLNA</t>
  </si>
  <si>
    <t>Część oświatowa</t>
  </si>
  <si>
    <t>2920</t>
  </si>
  <si>
    <t>Część wyrównawcza</t>
  </si>
  <si>
    <t>Część równoważąca</t>
  </si>
  <si>
    <t>DOCHODY OGÓŁEM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</si>
</sst>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  <numFmt numFmtId="170" formatCode="#,##0_ ;\-#,##0\ 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0"/>
    </font>
    <font>
      <b/>
      <sz val="10"/>
      <color indexed="9"/>
      <name val="Times New Roman"/>
      <family val="1"/>
    </font>
    <font>
      <sz val="7"/>
      <color indexed="9"/>
      <name val="Arial"/>
      <family val="0"/>
    </font>
    <font>
      <sz val="7"/>
      <name val="Arial"/>
      <family val="0"/>
    </font>
    <font>
      <i/>
      <sz val="8"/>
      <name val="Arial"/>
      <family val="2"/>
    </font>
    <font>
      <sz val="9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9"/>
      </left>
      <right style="thick"/>
      <top style="thick"/>
      <bottom>
        <color indexed="63"/>
      </bottom>
    </border>
    <border>
      <left style="thin">
        <color indexed="9"/>
      </left>
      <right style="thick"/>
      <top>
        <color indexed="63"/>
      </top>
      <bottom style="thin">
        <color indexed="9"/>
      </bottom>
    </border>
    <border>
      <left style="thick"/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ck"/>
      <top style="thin">
        <color indexed="9"/>
      </top>
      <bottom>
        <color indexed="63"/>
      </bottom>
    </border>
    <border>
      <left style="thick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medium"/>
    </border>
    <border>
      <left style="thin">
        <color indexed="9"/>
      </left>
      <right style="thin">
        <color indexed="9"/>
      </right>
      <top>
        <color indexed="63"/>
      </top>
      <bottom style="thick"/>
    </border>
    <border>
      <left style="thin">
        <color indexed="9"/>
      </left>
      <right style="thick"/>
      <top>
        <color indexed="63"/>
      </top>
      <bottom style="thick"/>
    </border>
    <border>
      <left style="thick"/>
      <right style="thin">
        <color indexed="9"/>
      </right>
      <top style="thick"/>
      <bottom style="thin">
        <color indexed="9"/>
      </bottom>
    </border>
    <border>
      <left style="thick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/>
      <right style="thin">
        <color indexed="9"/>
      </right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/>
    </xf>
    <xf numFmtId="49" fontId="0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right"/>
    </xf>
    <xf numFmtId="43" fontId="0" fillId="2" borderId="0" xfId="15" applyFont="1" applyFill="1" applyAlignment="1">
      <alignment/>
    </xf>
    <xf numFmtId="0" fontId="0" fillId="2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43" fontId="4" fillId="2" borderId="0" xfId="15" applyFont="1" applyFill="1" applyAlignment="1">
      <alignment vertical="center" wrapText="1"/>
    </xf>
    <xf numFmtId="16" fontId="5" fillId="3" borderId="2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/>
    </xf>
    <xf numFmtId="49" fontId="7" fillId="3" borderId="4" xfId="0" applyNumberFormat="1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43" fontId="8" fillId="2" borderId="0" xfId="15" applyFont="1" applyFill="1" applyAlignment="1">
      <alignment horizont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vertical="top" wrapText="1"/>
    </xf>
    <xf numFmtId="0" fontId="4" fillId="4" borderId="8" xfId="0" applyFont="1" applyFill="1" applyBorder="1" applyAlignment="1">
      <alignment vertical="top" wrapText="1"/>
    </xf>
    <xf numFmtId="3" fontId="4" fillId="4" borderId="9" xfId="0" applyNumberFormat="1" applyFont="1" applyFill="1" applyBorder="1" applyAlignment="1">
      <alignment vertical="top"/>
    </xf>
    <xf numFmtId="164" fontId="4" fillId="4" borderId="10" xfId="19" applyNumberFormat="1" applyFont="1" applyFill="1" applyBorder="1" applyAlignment="1">
      <alignment horizontal="center" vertical="top"/>
    </xf>
    <xf numFmtId="0" fontId="4" fillId="2" borderId="0" xfId="0" applyFont="1" applyFill="1" applyAlignment="1">
      <alignment/>
    </xf>
    <xf numFmtId="43" fontId="4" fillId="2" borderId="0" xfId="15" applyFont="1" applyFill="1" applyAlignment="1">
      <alignment/>
    </xf>
    <xf numFmtId="0" fontId="4" fillId="2" borderId="11" xfId="0" applyFont="1" applyFill="1" applyBorder="1" applyAlignment="1">
      <alignment horizontal="center" vertical="center"/>
    </xf>
    <xf numFmtId="3" fontId="4" fillId="2" borderId="12" xfId="0" applyNumberFormat="1" applyFont="1" applyFill="1" applyBorder="1" applyAlignment="1">
      <alignment vertical="top"/>
    </xf>
    <xf numFmtId="164" fontId="4" fillId="2" borderId="13" xfId="19" applyNumberFormat="1" applyFont="1" applyFill="1" applyBorder="1" applyAlignment="1">
      <alignment horizontal="center" vertical="top"/>
    </xf>
    <xf numFmtId="0" fontId="3" fillId="2" borderId="0" xfId="0" applyFont="1" applyFill="1" applyAlignment="1">
      <alignment/>
    </xf>
    <xf numFmtId="0" fontId="10" fillId="2" borderId="12" xfId="0" applyFont="1" applyFill="1" applyBorder="1" applyAlignment="1">
      <alignment vertical="top" wrapText="1"/>
    </xf>
    <xf numFmtId="49" fontId="0" fillId="2" borderId="12" xfId="0" applyNumberFormat="1" applyFont="1" applyFill="1" applyBorder="1" applyAlignment="1">
      <alignment horizontal="center"/>
    </xf>
    <xf numFmtId="3" fontId="0" fillId="2" borderId="12" xfId="0" applyNumberFormat="1" applyFont="1" applyFill="1" applyBorder="1" applyAlignment="1">
      <alignment vertical="top"/>
    </xf>
    <xf numFmtId="164" fontId="0" fillId="2" borderId="13" xfId="19" applyNumberFormat="1" applyFont="1" applyFill="1" applyBorder="1" applyAlignment="1">
      <alignment horizontal="center" vertical="top"/>
    </xf>
    <xf numFmtId="49" fontId="0" fillId="2" borderId="12" xfId="0" applyNumberFormat="1" applyFont="1" applyFill="1" applyBorder="1" applyAlignment="1">
      <alignment horizontal="center" vertical="top"/>
    </xf>
    <xf numFmtId="0" fontId="4" fillId="2" borderId="14" xfId="0" applyFont="1" applyFill="1" applyBorder="1" applyAlignment="1">
      <alignment vertical="top" wrapText="1"/>
    </xf>
    <xf numFmtId="0" fontId="4" fillId="2" borderId="15" xfId="0" applyFont="1" applyFill="1" applyBorder="1" applyAlignment="1">
      <alignment vertical="top" wrapText="1"/>
    </xf>
    <xf numFmtId="0" fontId="4" fillId="2" borderId="16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vertical="top" wrapText="1"/>
    </xf>
    <xf numFmtId="49" fontId="0" fillId="2" borderId="12" xfId="0" applyNumberFormat="1" applyFont="1" applyFill="1" applyBorder="1" applyAlignment="1">
      <alignment horizontal="center" vertical="top"/>
    </xf>
    <xf numFmtId="3" fontId="0" fillId="2" borderId="12" xfId="0" applyNumberFormat="1" applyFont="1" applyFill="1" applyBorder="1" applyAlignment="1">
      <alignment vertical="top"/>
    </xf>
    <xf numFmtId="164" fontId="0" fillId="2" borderId="13" xfId="19" applyNumberFormat="1" applyFont="1" applyFill="1" applyBorder="1" applyAlignment="1">
      <alignment horizontal="center" vertical="top"/>
    </xf>
    <xf numFmtId="0" fontId="0" fillId="2" borderId="0" xfId="0" applyFont="1" applyFill="1" applyAlignment="1">
      <alignment/>
    </xf>
    <xf numFmtId="0" fontId="4" fillId="2" borderId="12" xfId="0" applyFont="1" applyFill="1" applyBorder="1" applyAlignment="1">
      <alignment vertical="top" wrapText="1"/>
    </xf>
    <xf numFmtId="49" fontId="4" fillId="2" borderId="12" xfId="0" applyNumberFormat="1" applyFont="1" applyFill="1" applyBorder="1" applyAlignment="1">
      <alignment horizontal="center" vertical="top"/>
    </xf>
    <xf numFmtId="3" fontId="4" fillId="2" borderId="17" xfId="0" applyNumberFormat="1" applyFont="1" applyFill="1" applyBorder="1" applyAlignment="1">
      <alignment vertical="top"/>
    </xf>
    <xf numFmtId="164" fontId="4" fillId="2" borderId="18" xfId="19" applyNumberFormat="1" applyFont="1" applyFill="1" applyBorder="1" applyAlignment="1">
      <alignment horizontal="center" vertical="top"/>
    </xf>
    <xf numFmtId="0" fontId="9" fillId="5" borderId="14" xfId="0" applyFont="1" applyFill="1" applyBorder="1" applyAlignment="1">
      <alignment vertical="top" wrapText="1"/>
    </xf>
    <xf numFmtId="0" fontId="9" fillId="5" borderId="19" xfId="0" applyFont="1" applyFill="1" applyBorder="1" applyAlignment="1">
      <alignment vertical="top" wrapText="1"/>
    </xf>
    <xf numFmtId="0" fontId="9" fillId="5" borderId="20" xfId="0" applyFont="1" applyFill="1" applyBorder="1" applyAlignment="1">
      <alignment vertical="top" wrapText="1"/>
    </xf>
    <xf numFmtId="0" fontId="10" fillId="2" borderId="17" xfId="0" applyFont="1" applyFill="1" applyBorder="1" applyAlignment="1">
      <alignment vertical="top" wrapText="1"/>
    </xf>
    <xf numFmtId="49" fontId="10" fillId="2" borderId="17" xfId="0" applyNumberFormat="1" applyFont="1" applyFill="1" applyBorder="1" applyAlignment="1">
      <alignment horizontal="center"/>
    </xf>
    <xf numFmtId="3" fontId="10" fillId="2" borderId="17" xfId="0" applyNumberFormat="1" applyFont="1" applyFill="1" applyBorder="1" applyAlignment="1">
      <alignment vertical="top"/>
    </xf>
    <xf numFmtId="164" fontId="10" fillId="2" borderId="18" xfId="19" applyNumberFormat="1" applyFont="1" applyFill="1" applyBorder="1" applyAlignment="1">
      <alignment horizontal="center" vertical="top"/>
    </xf>
    <xf numFmtId="49" fontId="10" fillId="2" borderId="17" xfId="0" applyNumberFormat="1" applyFont="1" applyFill="1" applyBorder="1" applyAlignment="1">
      <alignment horizontal="center" vertical="top"/>
    </xf>
    <xf numFmtId="0" fontId="10" fillId="2" borderId="21" xfId="0" applyFont="1" applyFill="1" applyBorder="1" applyAlignment="1">
      <alignment vertical="top" wrapText="1"/>
    </xf>
    <xf numFmtId="49" fontId="10" fillId="2" borderId="21" xfId="0" applyNumberFormat="1" applyFont="1" applyFill="1" applyBorder="1" applyAlignment="1">
      <alignment horizontal="center"/>
    </xf>
    <xf numFmtId="3" fontId="10" fillId="2" borderId="21" xfId="0" applyNumberFormat="1" applyFont="1" applyFill="1" applyBorder="1" applyAlignment="1">
      <alignment vertical="top"/>
    </xf>
    <xf numFmtId="164" fontId="10" fillId="2" borderId="22" xfId="19" applyNumberFormat="1" applyFont="1" applyFill="1" applyBorder="1" applyAlignment="1">
      <alignment horizontal="center" vertical="top"/>
    </xf>
    <xf numFmtId="0" fontId="4" fillId="4" borderId="23" xfId="0" applyFont="1" applyFill="1" applyBorder="1" applyAlignment="1">
      <alignment horizontal="left" vertical="center"/>
    </xf>
    <xf numFmtId="0" fontId="4" fillId="4" borderId="24" xfId="0" applyFont="1" applyFill="1" applyBorder="1" applyAlignment="1">
      <alignment vertical="top" wrapText="1"/>
    </xf>
    <xf numFmtId="49" fontId="4" fillId="4" borderId="24" xfId="0" applyNumberFormat="1" applyFont="1" applyFill="1" applyBorder="1" applyAlignment="1">
      <alignment horizontal="center"/>
    </xf>
    <xf numFmtId="3" fontId="4" fillId="4" borderId="24" xfId="0" applyNumberFormat="1" applyFont="1" applyFill="1" applyBorder="1" applyAlignment="1">
      <alignment vertical="top"/>
    </xf>
    <xf numFmtId="164" fontId="4" fillId="4" borderId="25" xfId="19" applyNumberFormat="1" applyFont="1" applyFill="1" applyBorder="1" applyAlignment="1">
      <alignment horizontal="center" vertical="top"/>
    </xf>
    <xf numFmtId="0" fontId="4" fillId="2" borderId="17" xfId="0" applyFont="1" applyFill="1" applyBorder="1" applyAlignment="1">
      <alignment vertical="top" wrapText="1"/>
    </xf>
    <xf numFmtId="49" fontId="4" fillId="2" borderId="17" xfId="0" applyNumberFormat="1" applyFont="1" applyFill="1" applyBorder="1" applyAlignment="1">
      <alignment horizontal="center" vertical="top"/>
    </xf>
    <xf numFmtId="0" fontId="4" fillId="4" borderId="9" xfId="0" applyFont="1" applyFill="1" applyBorder="1" applyAlignment="1">
      <alignment vertical="top" wrapText="1"/>
    </xf>
    <xf numFmtId="49" fontId="4" fillId="4" borderId="9" xfId="0" applyNumberFormat="1" applyFont="1" applyFill="1" applyBorder="1" applyAlignment="1">
      <alignment horizontal="center" vertical="top"/>
    </xf>
    <xf numFmtId="0" fontId="4" fillId="2" borderId="26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vertical="top" wrapText="1"/>
    </xf>
    <xf numFmtId="49" fontId="4" fillId="2" borderId="21" xfId="0" applyNumberFormat="1" applyFont="1" applyFill="1" applyBorder="1" applyAlignment="1">
      <alignment horizontal="center" vertical="top"/>
    </xf>
    <xf numFmtId="3" fontId="4" fillId="2" borderId="21" xfId="0" applyNumberFormat="1" applyFont="1" applyFill="1" applyBorder="1" applyAlignment="1">
      <alignment vertical="top"/>
    </xf>
    <xf numFmtId="164" fontId="4" fillId="2" borderId="22" xfId="19" applyNumberFormat="1" applyFont="1" applyFill="1" applyBorder="1" applyAlignment="1">
      <alignment horizontal="center" vertical="top"/>
    </xf>
    <xf numFmtId="49" fontId="5" fillId="3" borderId="27" xfId="0" applyNumberFormat="1" applyFont="1" applyFill="1" applyBorder="1" applyAlignment="1">
      <alignment horizontal="center"/>
    </xf>
    <xf numFmtId="3" fontId="5" fillId="3" borderId="27" xfId="0" applyNumberFormat="1" applyFont="1" applyFill="1" applyBorder="1" applyAlignment="1">
      <alignment vertical="top"/>
    </xf>
    <xf numFmtId="164" fontId="5" fillId="3" borderId="28" xfId="19" applyNumberFormat="1" applyFont="1" applyFill="1" applyBorder="1" applyAlignment="1">
      <alignment horizontal="center" vertical="top"/>
    </xf>
    <xf numFmtId="3" fontId="0" fillId="2" borderId="0" xfId="0" applyNumberFormat="1" applyFont="1" applyFill="1" applyAlignment="1">
      <alignment/>
    </xf>
    <xf numFmtId="0" fontId="4" fillId="2" borderId="0" xfId="0" applyFont="1" applyFill="1" applyAlignment="1">
      <alignment horizontal="center"/>
    </xf>
    <xf numFmtId="0" fontId="5" fillId="3" borderId="29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49" fontId="6" fillId="3" borderId="31" xfId="0" applyNumberFormat="1" applyFont="1" applyFill="1" applyBorder="1" applyAlignment="1">
      <alignment horizontal="center" vertical="center" wrapText="1"/>
    </xf>
    <xf numFmtId="49" fontId="6" fillId="3" borderId="32" xfId="0" applyNumberFormat="1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left" vertical="top" wrapText="1"/>
    </xf>
    <xf numFmtId="0" fontId="9" fillId="5" borderId="19" xfId="0" applyFont="1" applyFill="1" applyBorder="1" applyAlignment="1">
      <alignment horizontal="left" vertical="top" wrapText="1"/>
    </xf>
    <xf numFmtId="0" fontId="9" fillId="5" borderId="20" xfId="0" applyFont="1" applyFill="1" applyBorder="1" applyAlignment="1">
      <alignment horizontal="left" vertical="top" wrapText="1"/>
    </xf>
    <xf numFmtId="0" fontId="4" fillId="2" borderId="14" xfId="0" applyFont="1" applyFill="1" applyBorder="1" applyAlignment="1">
      <alignment horizontal="left" vertical="top" wrapText="1"/>
    </xf>
    <xf numFmtId="0" fontId="4" fillId="2" borderId="15" xfId="0" applyFont="1" applyFill="1" applyBorder="1" applyAlignment="1">
      <alignment horizontal="left" vertical="top" wrapText="1"/>
    </xf>
    <xf numFmtId="0" fontId="5" fillId="3" borderId="33" xfId="0" applyFont="1" applyFill="1" applyBorder="1" applyAlignment="1">
      <alignment horizontal="left" vertical="top" wrapText="1" indent="2"/>
    </xf>
    <xf numFmtId="0" fontId="5" fillId="3" borderId="27" xfId="0" applyFont="1" applyFill="1" applyBorder="1" applyAlignment="1">
      <alignment horizontal="left" vertical="top" wrapText="1" indent="2"/>
    </xf>
    <xf numFmtId="0" fontId="3" fillId="2" borderId="16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</sheetPr>
  <dimension ref="A1:H59"/>
  <sheetViews>
    <sheetView tabSelected="1" workbookViewId="0" topLeftCell="A37">
      <selection activeCell="B54" sqref="B54"/>
    </sheetView>
  </sheetViews>
  <sheetFormatPr defaultColWidth="9.140625" defaultRowHeight="12.75"/>
  <cols>
    <col min="1" max="1" width="4.8515625" style="1" customWidth="1"/>
    <col min="2" max="2" width="46.00390625" style="2" customWidth="1"/>
    <col min="3" max="3" width="6.140625" style="3" customWidth="1"/>
    <col min="4" max="4" width="15.8515625" style="2" customWidth="1"/>
    <col min="5" max="5" width="14.421875" style="2" customWidth="1"/>
    <col min="6" max="6" width="7.140625" style="6" customWidth="1"/>
    <col min="7" max="7" width="9.140625" style="2" customWidth="1"/>
    <col min="8" max="8" width="9.140625" style="5" customWidth="1"/>
    <col min="9" max="16384" width="9.140625" style="2" customWidth="1"/>
  </cols>
  <sheetData>
    <row r="1" ht="12.75">
      <c r="F1" s="4" t="s">
        <v>0</v>
      </c>
    </row>
    <row r="2" ht="12.75">
      <c r="F2" s="4" t="s">
        <v>1</v>
      </c>
    </row>
    <row r="3" ht="12.75">
      <c r="F3" s="4" t="s">
        <v>2</v>
      </c>
    </row>
    <row r="4" ht="12.75">
      <c r="F4" s="4" t="s">
        <v>3</v>
      </c>
    </row>
    <row r="5" ht="12.75">
      <c r="F5" s="4"/>
    </row>
    <row r="6" ht="12.75">
      <c r="F6" s="4"/>
    </row>
    <row r="7" spans="1:6" ht="12.75">
      <c r="A7" s="75" t="s">
        <v>4</v>
      </c>
      <c r="B7" s="75"/>
      <c r="C7" s="75"/>
      <c r="D7" s="75"/>
      <c r="E7" s="75"/>
      <c r="F7" s="75"/>
    </row>
    <row r="8" ht="13.5" thickBot="1"/>
    <row r="9" spans="1:8" s="8" customFormat="1" ht="15.75" customHeight="1" thickTop="1">
      <c r="A9" s="76" t="s">
        <v>5</v>
      </c>
      <c r="B9" s="78" t="s">
        <v>6</v>
      </c>
      <c r="C9" s="80" t="s">
        <v>7</v>
      </c>
      <c r="D9" s="78" t="s">
        <v>8</v>
      </c>
      <c r="E9" s="78" t="s">
        <v>9</v>
      </c>
      <c r="F9" s="7" t="s">
        <v>10</v>
      </c>
      <c r="H9" s="9"/>
    </row>
    <row r="10" spans="1:8" s="8" customFormat="1" ht="25.5" customHeight="1">
      <c r="A10" s="77"/>
      <c r="B10" s="79"/>
      <c r="C10" s="81"/>
      <c r="D10" s="79"/>
      <c r="E10" s="79"/>
      <c r="F10" s="10" t="s">
        <v>11</v>
      </c>
      <c r="H10" s="9"/>
    </row>
    <row r="11" spans="1:8" s="15" customFormat="1" ht="10.5" thickBot="1">
      <c r="A11" s="11">
        <v>1</v>
      </c>
      <c r="B11" s="12">
        <v>2</v>
      </c>
      <c r="C11" s="13">
        <v>3</v>
      </c>
      <c r="D11" s="12">
        <v>4</v>
      </c>
      <c r="E11" s="12">
        <v>5</v>
      </c>
      <c r="F11" s="14">
        <v>6</v>
      </c>
      <c r="H11" s="16"/>
    </row>
    <row r="12" spans="1:8" s="22" customFormat="1" ht="12.75" customHeight="1">
      <c r="A12" s="17" t="s">
        <v>12</v>
      </c>
      <c r="B12" s="18" t="s">
        <v>13</v>
      </c>
      <c r="C12" s="19"/>
      <c r="D12" s="20">
        <f>SUM(D13,D28,D33,D34,D35)</f>
        <v>6688574</v>
      </c>
      <c r="E12" s="20">
        <f>SUM(E13,E28,E33,E34,E35)</f>
        <v>6686362</v>
      </c>
      <c r="F12" s="21">
        <f>E12/D12</f>
        <v>0.9996692867567886</v>
      </c>
      <c r="H12" s="23"/>
    </row>
    <row r="13" spans="1:8" s="22" customFormat="1" ht="12.75" customHeight="1">
      <c r="A13" s="24">
        <v>1</v>
      </c>
      <c r="B13" s="85" t="s">
        <v>14</v>
      </c>
      <c r="C13" s="86"/>
      <c r="D13" s="25">
        <f>SUM(D15:D27)</f>
        <v>3968500</v>
      </c>
      <c r="E13" s="25">
        <f>SUM(E15:E27)</f>
        <v>3862356</v>
      </c>
      <c r="F13" s="26">
        <f>E13/D13</f>
        <v>0.973253370291042</v>
      </c>
      <c r="H13" s="23"/>
    </row>
    <row r="14" spans="1:8" s="27" customFormat="1" ht="10.5" customHeight="1">
      <c r="A14" s="89"/>
      <c r="B14" s="82" t="s">
        <v>15</v>
      </c>
      <c r="C14" s="83"/>
      <c r="D14" s="83"/>
      <c r="E14" s="83"/>
      <c r="F14" s="84"/>
      <c r="H14" s="23"/>
    </row>
    <row r="15" spans="1:8" ht="12.75" customHeight="1">
      <c r="A15" s="90"/>
      <c r="B15" s="28" t="s">
        <v>16</v>
      </c>
      <c r="C15" s="29" t="s">
        <v>17</v>
      </c>
      <c r="D15" s="30">
        <v>3065000</v>
      </c>
      <c r="E15" s="30">
        <f>2650000+415000</f>
        <v>3065000</v>
      </c>
      <c r="F15" s="31">
        <f aca="true" t="shared" si="0" ref="F15:F44">E15/D15</f>
        <v>1</v>
      </c>
      <c r="H15" s="23"/>
    </row>
    <row r="16" spans="1:8" ht="12.75" customHeight="1">
      <c r="A16" s="90"/>
      <c r="B16" s="28" t="s">
        <v>18</v>
      </c>
      <c r="C16" s="29" t="s">
        <v>19</v>
      </c>
      <c r="D16" s="30">
        <v>575000</v>
      </c>
      <c r="E16" s="30">
        <v>462000</v>
      </c>
      <c r="F16" s="31">
        <f t="shared" si="0"/>
        <v>0.8034782608695652</v>
      </c>
      <c r="H16" s="23"/>
    </row>
    <row r="17" spans="1:8" ht="12.75" customHeight="1">
      <c r="A17" s="90"/>
      <c r="B17" s="28" t="s">
        <v>20</v>
      </c>
      <c r="C17" s="29" t="s">
        <v>21</v>
      </c>
      <c r="D17" s="30">
        <v>5850</v>
      </c>
      <c r="E17" s="30">
        <v>5956</v>
      </c>
      <c r="F17" s="31">
        <f t="shared" si="0"/>
        <v>1.018119658119658</v>
      </c>
      <c r="H17" s="23"/>
    </row>
    <row r="18" spans="1:8" ht="12.75" customHeight="1">
      <c r="A18" s="90"/>
      <c r="B18" s="28" t="s">
        <v>22</v>
      </c>
      <c r="C18" s="29" t="s">
        <v>23</v>
      </c>
      <c r="D18" s="30">
        <v>52800</v>
      </c>
      <c r="E18" s="30">
        <f>37800+15000</f>
        <v>52800</v>
      </c>
      <c r="F18" s="31">
        <f t="shared" si="0"/>
        <v>1</v>
      </c>
      <c r="H18" s="23"/>
    </row>
    <row r="19" spans="1:8" ht="26.25" customHeight="1">
      <c r="A19" s="90"/>
      <c r="B19" s="28" t="s">
        <v>24</v>
      </c>
      <c r="C19" s="32" t="s">
        <v>25</v>
      </c>
      <c r="D19" s="30">
        <v>14800</v>
      </c>
      <c r="E19" s="30">
        <v>14800</v>
      </c>
      <c r="F19" s="31">
        <f t="shared" si="0"/>
        <v>1</v>
      </c>
      <c r="H19" s="23"/>
    </row>
    <row r="20" spans="1:8" ht="12.75" customHeight="1">
      <c r="A20" s="90"/>
      <c r="B20" s="28" t="s">
        <v>26</v>
      </c>
      <c r="C20" s="29" t="s">
        <v>27</v>
      </c>
      <c r="D20" s="30">
        <v>12000</v>
      </c>
      <c r="E20" s="30">
        <v>12000</v>
      </c>
      <c r="F20" s="31">
        <f t="shared" si="0"/>
        <v>1</v>
      </c>
      <c r="H20" s="23"/>
    </row>
    <row r="21" spans="1:8" ht="12.75" customHeight="1">
      <c r="A21" s="90"/>
      <c r="B21" s="28" t="s">
        <v>28</v>
      </c>
      <c r="C21" s="29" t="s">
        <v>29</v>
      </c>
      <c r="D21" s="30">
        <v>1850</v>
      </c>
      <c r="E21" s="30">
        <v>2300</v>
      </c>
      <c r="F21" s="31">
        <f t="shared" si="0"/>
        <v>1.2432432432432432</v>
      </c>
      <c r="H21" s="23"/>
    </row>
    <row r="22" spans="1:8" ht="12.75" customHeight="1">
      <c r="A22" s="90"/>
      <c r="B22" s="28" t="s">
        <v>30</v>
      </c>
      <c r="C22" s="29" t="s">
        <v>31</v>
      </c>
      <c r="D22" s="30">
        <v>18000</v>
      </c>
      <c r="E22" s="30">
        <v>18000</v>
      </c>
      <c r="F22" s="31">
        <f t="shared" si="0"/>
        <v>1</v>
      </c>
      <c r="H22" s="23"/>
    </row>
    <row r="23" spans="1:8" ht="12.75" customHeight="1">
      <c r="A23" s="90"/>
      <c r="B23" s="28" t="s">
        <v>32</v>
      </c>
      <c r="C23" s="29" t="s">
        <v>33</v>
      </c>
      <c r="D23" s="30">
        <v>12700</v>
      </c>
      <c r="E23" s="30">
        <v>15000</v>
      </c>
      <c r="F23" s="31">
        <f t="shared" si="0"/>
        <v>1.1811023622047243</v>
      </c>
      <c r="H23" s="23"/>
    </row>
    <row r="24" spans="1:8" ht="12.75" customHeight="1">
      <c r="A24" s="90"/>
      <c r="B24" s="28" t="s">
        <v>34</v>
      </c>
      <c r="C24" s="29" t="s">
        <v>35</v>
      </c>
      <c r="D24" s="30">
        <v>8000</v>
      </c>
      <c r="E24" s="30">
        <v>8000</v>
      </c>
      <c r="F24" s="31">
        <f t="shared" si="0"/>
        <v>1</v>
      </c>
      <c r="H24" s="23"/>
    </row>
    <row r="25" spans="1:8" ht="12.75" customHeight="1">
      <c r="A25" s="90"/>
      <c r="B25" s="28" t="s">
        <v>36</v>
      </c>
      <c r="C25" s="29" t="s">
        <v>37</v>
      </c>
      <c r="D25" s="30">
        <v>14000</v>
      </c>
      <c r="E25" s="30">
        <v>14000</v>
      </c>
      <c r="F25" s="31">
        <f t="shared" si="0"/>
        <v>1</v>
      </c>
      <c r="H25" s="23"/>
    </row>
    <row r="26" spans="1:8" ht="12.75" customHeight="1">
      <c r="A26" s="90"/>
      <c r="B26" s="28" t="s">
        <v>38</v>
      </c>
      <c r="C26" s="29" t="s">
        <v>39</v>
      </c>
      <c r="D26" s="30">
        <v>116000</v>
      </c>
      <c r="E26" s="30">
        <v>120000</v>
      </c>
      <c r="F26" s="31">
        <f t="shared" si="0"/>
        <v>1.0344827586206897</v>
      </c>
      <c r="H26" s="23"/>
    </row>
    <row r="27" spans="1:8" ht="12.75" customHeight="1">
      <c r="A27" s="91"/>
      <c r="B27" s="28" t="s">
        <v>40</v>
      </c>
      <c r="C27" s="29" t="s">
        <v>41</v>
      </c>
      <c r="D27" s="30">
        <v>72500</v>
      </c>
      <c r="E27" s="30">
        <v>72500</v>
      </c>
      <c r="F27" s="31">
        <f t="shared" si="0"/>
        <v>1</v>
      </c>
      <c r="H27" s="23"/>
    </row>
    <row r="28" spans="1:8" s="22" customFormat="1" ht="12.75" customHeight="1">
      <c r="A28" s="24">
        <v>2</v>
      </c>
      <c r="B28" s="33" t="s">
        <v>42</v>
      </c>
      <c r="C28" s="34"/>
      <c r="D28" s="25">
        <f>SUM(D30:D32)</f>
        <v>426000</v>
      </c>
      <c r="E28" s="25">
        <f>SUM(E30:E32)</f>
        <v>604631</v>
      </c>
      <c r="F28" s="26">
        <f t="shared" si="0"/>
        <v>1.4193215962441315</v>
      </c>
      <c r="H28" s="23"/>
    </row>
    <row r="29" spans="1:8" s="27" customFormat="1" ht="10.5" customHeight="1">
      <c r="A29" s="92"/>
      <c r="B29" s="82" t="s">
        <v>15</v>
      </c>
      <c r="C29" s="83"/>
      <c r="D29" s="83"/>
      <c r="E29" s="83"/>
      <c r="F29" s="84"/>
      <c r="H29" s="23"/>
    </row>
    <row r="30" spans="1:8" s="40" customFormat="1" ht="25.5" customHeight="1">
      <c r="A30" s="93"/>
      <c r="B30" s="36" t="s">
        <v>43</v>
      </c>
      <c r="C30" s="37" t="s">
        <v>44</v>
      </c>
      <c r="D30" s="38">
        <v>28000</v>
      </c>
      <c r="E30" s="38">
        <v>28000</v>
      </c>
      <c r="F30" s="39">
        <f t="shared" si="0"/>
        <v>1</v>
      </c>
      <c r="H30" s="23"/>
    </row>
    <row r="31" spans="1:8" s="40" customFormat="1" ht="48.75" customHeight="1">
      <c r="A31" s="93"/>
      <c r="B31" s="36" t="s">
        <v>45</v>
      </c>
      <c r="C31" s="37" t="s">
        <v>46</v>
      </c>
      <c r="D31" s="38">
        <v>48000</v>
      </c>
      <c r="E31" s="38">
        <v>51000</v>
      </c>
      <c r="F31" s="39">
        <f t="shared" si="0"/>
        <v>1.0625</v>
      </c>
      <c r="H31" s="23"/>
    </row>
    <row r="32" spans="1:8" s="40" customFormat="1" ht="12.75" customHeight="1">
      <c r="A32" s="94"/>
      <c r="B32" s="36" t="s">
        <v>47</v>
      </c>
      <c r="C32" s="37" t="s">
        <v>48</v>
      </c>
      <c r="D32" s="38">
        <v>350000</v>
      </c>
      <c r="E32" s="38">
        <v>525631</v>
      </c>
      <c r="F32" s="39">
        <f t="shared" si="0"/>
        <v>1.5018028571428572</v>
      </c>
      <c r="H32" s="23"/>
    </row>
    <row r="33" spans="1:8" s="22" customFormat="1" ht="39.75" customHeight="1">
      <c r="A33" s="24">
        <v>3</v>
      </c>
      <c r="B33" s="41" t="s">
        <v>49</v>
      </c>
      <c r="C33" s="42" t="s">
        <v>50</v>
      </c>
      <c r="D33" s="25">
        <v>200000</v>
      </c>
      <c r="E33" s="25">
        <v>200000</v>
      </c>
      <c r="F33" s="26">
        <f t="shared" si="0"/>
        <v>1</v>
      </c>
      <c r="H33" s="23"/>
    </row>
    <row r="34" spans="1:8" s="22" customFormat="1" ht="12.75" customHeight="1">
      <c r="A34" s="24">
        <v>4</v>
      </c>
      <c r="B34" s="41" t="s">
        <v>51</v>
      </c>
      <c r="C34" s="42" t="s">
        <v>52</v>
      </c>
      <c r="D34" s="25">
        <v>1895000</v>
      </c>
      <c r="E34" s="25">
        <v>1950000</v>
      </c>
      <c r="F34" s="26">
        <f t="shared" si="0"/>
        <v>1.029023746701847</v>
      </c>
      <c r="H34" s="23"/>
    </row>
    <row r="35" spans="1:8" s="22" customFormat="1" ht="12.75" customHeight="1">
      <c r="A35" s="35">
        <v>5</v>
      </c>
      <c r="B35" s="33" t="s">
        <v>53</v>
      </c>
      <c r="C35" s="34"/>
      <c r="D35" s="43">
        <f>SUM(D37:D44)</f>
        <v>199074</v>
      </c>
      <c r="E35" s="43">
        <f>SUM(E37:E44)</f>
        <v>69375</v>
      </c>
      <c r="F35" s="44">
        <f t="shared" si="0"/>
        <v>0.3484885017631634</v>
      </c>
      <c r="H35" s="23"/>
    </row>
    <row r="36" spans="1:8" s="27" customFormat="1" ht="10.5" customHeight="1">
      <c r="A36" s="92"/>
      <c r="B36" s="45" t="s">
        <v>15</v>
      </c>
      <c r="C36" s="46"/>
      <c r="D36" s="46"/>
      <c r="E36" s="46"/>
      <c r="F36" s="47"/>
      <c r="H36" s="23"/>
    </row>
    <row r="37" spans="1:8" s="40" customFormat="1" ht="12.75" customHeight="1">
      <c r="A37" s="93"/>
      <c r="B37" s="48" t="s">
        <v>54</v>
      </c>
      <c r="C37" s="49" t="s">
        <v>55</v>
      </c>
      <c r="D37" s="50">
        <v>1500</v>
      </c>
      <c r="E37" s="50">
        <v>1500</v>
      </c>
      <c r="F37" s="51">
        <f t="shared" si="0"/>
        <v>1</v>
      </c>
      <c r="H37" s="23"/>
    </row>
    <row r="38" spans="1:8" s="40" customFormat="1" ht="12.75" customHeight="1">
      <c r="A38" s="93"/>
      <c r="B38" s="48" t="s">
        <v>56</v>
      </c>
      <c r="C38" s="49" t="s">
        <v>57</v>
      </c>
      <c r="D38" s="50">
        <v>2452</v>
      </c>
      <c r="E38" s="50">
        <v>2000</v>
      </c>
      <c r="F38" s="51">
        <f t="shared" si="0"/>
        <v>0.8156606851549756</v>
      </c>
      <c r="H38" s="23"/>
    </row>
    <row r="39" spans="1:8" s="40" customFormat="1" ht="12.75" customHeight="1">
      <c r="A39" s="93"/>
      <c r="B39" s="48" t="s">
        <v>58</v>
      </c>
      <c r="C39" s="49" t="s">
        <v>59</v>
      </c>
      <c r="D39" s="50">
        <f>7888+543</f>
        <v>8431</v>
      </c>
      <c r="E39" s="50">
        <v>4000</v>
      </c>
      <c r="F39" s="51">
        <f t="shared" si="0"/>
        <v>0.4744395682599929</v>
      </c>
      <c r="H39" s="23"/>
    </row>
    <row r="40" spans="1:8" s="40" customFormat="1" ht="12.75" customHeight="1">
      <c r="A40" s="93"/>
      <c r="B40" s="48" t="s">
        <v>60</v>
      </c>
      <c r="C40" s="49" t="s">
        <v>61</v>
      </c>
      <c r="D40" s="50">
        <v>71300</v>
      </c>
      <c r="E40" s="50">
        <v>20000</v>
      </c>
      <c r="F40" s="51">
        <f t="shared" si="0"/>
        <v>0.2805049088359046</v>
      </c>
      <c r="H40" s="23"/>
    </row>
    <row r="41" spans="1:8" s="40" customFormat="1" ht="12.75" customHeight="1">
      <c r="A41" s="93"/>
      <c r="B41" s="48" t="s">
        <v>62</v>
      </c>
      <c r="C41" s="49" t="s">
        <v>63</v>
      </c>
      <c r="D41" s="50">
        <f>31600+490</f>
        <v>32090</v>
      </c>
      <c r="E41" s="50">
        <f>31600+495</f>
        <v>32095</v>
      </c>
      <c r="F41" s="51">
        <f t="shared" si="0"/>
        <v>1.0001558117793705</v>
      </c>
      <c r="H41" s="23"/>
    </row>
    <row r="42" spans="1:8" s="40" customFormat="1" ht="12.75" customHeight="1">
      <c r="A42" s="93"/>
      <c r="B42" s="48" t="s">
        <v>64</v>
      </c>
      <c r="C42" s="49" t="s">
        <v>65</v>
      </c>
      <c r="D42" s="50">
        <v>73900</v>
      </c>
      <c r="E42" s="50">
        <v>8380</v>
      </c>
      <c r="F42" s="51">
        <f t="shared" si="0"/>
        <v>0.11339648173207037</v>
      </c>
      <c r="H42" s="23"/>
    </row>
    <row r="43" spans="1:8" s="40" customFormat="1" ht="38.25" customHeight="1">
      <c r="A43" s="93"/>
      <c r="B43" s="48" t="s">
        <v>66</v>
      </c>
      <c r="C43" s="52" t="s">
        <v>67</v>
      </c>
      <c r="D43" s="50">
        <v>1382</v>
      </c>
      <c r="E43" s="50">
        <v>1400</v>
      </c>
      <c r="F43" s="51">
        <f t="shared" si="0"/>
        <v>1.0130246020260492</v>
      </c>
      <c r="H43" s="23"/>
    </row>
    <row r="44" spans="1:8" s="40" customFormat="1" ht="12.75" customHeight="1" thickBot="1">
      <c r="A44" s="95"/>
      <c r="B44" s="53" t="s">
        <v>68</v>
      </c>
      <c r="C44" s="54" t="s">
        <v>69</v>
      </c>
      <c r="D44" s="55">
        <v>8019</v>
      </c>
      <c r="E44" s="55">
        <v>0</v>
      </c>
      <c r="F44" s="56">
        <f t="shared" si="0"/>
        <v>0</v>
      </c>
      <c r="H44" s="23"/>
    </row>
    <row r="45" spans="1:8" s="22" customFormat="1" ht="12.75" customHeight="1">
      <c r="A45" s="57" t="s">
        <v>70</v>
      </c>
      <c r="B45" s="58" t="s">
        <v>71</v>
      </c>
      <c r="C45" s="59"/>
      <c r="D45" s="60">
        <f>SUM(D46:D51)</f>
        <v>2752660</v>
      </c>
      <c r="E45" s="60">
        <f>SUM(E46:E51)</f>
        <v>3459885</v>
      </c>
      <c r="F45" s="61">
        <f aca="true" t="shared" si="1" ref="F45:F56">E45/D45</f>
        <v>1.256924211489977</v>
      </c>
      <c r="H45" s="23"/>
    </row>
    <row r="46" spans="1:8" s="22" customFormat="1" ht="39" customHeight="1">
      <c r="A46" s="24">
        <v>1</v>
      </c>
      <c r="B46" s="41" t="s">
        <v>72</v>
      </c>
      <c r="C46" s="42" t="s">
        <v>73</v>
      </c>
      <c r="D46" s="25">
        <v>2264822</v>
      </c>
      <c r="E46" s="25">
        <v>3174885</v>
      </c>
      <c r="F46" s="26">
        <f t="shared" si="1"/>
        <v>1.4018253973159922</v>
      </c>
      <c r="H46" s="23"/>
    </row>
    <row r="47" spans="1:8" s="22" customFormat="1" ht="27" customHeight="1">
      <c r="A47" s="24">
        <v>2</v>
      </c>
      <c r="B47" s="41" t="s">
        <v>74</v>
      </c>
      <c r="C47" s="42" t="s">
        <v>75</v>
      </c>
      <c r="D47" s="25">
        <v>444098</v>
      </c>
      <c r="E47" s="25">
        <v>285000</v>
      </c>
      <c r="F47" s="26">
        <f t="shared" si="1"/>
        <v>0.6417502443154439</v>
      </c>
      <c r="H47" s="23"/>
    </row>
    <row r="48" spans="1:8" s="22" customFormat="1" ht="26.25" customHeight="1">
      <c r="A48" s="24">
        <v>3</v>
      </c>
      <c r="B48" s="41" t="s">
        <v>74</v>
      </c>
      <c r="C48" s="42" t="s">
        <v>76</v>
      </c>
      <c r="D48" s="25">
        <v>8840</v>
      </c>
      <c r="E48" s="25">
        <v>0</v>
      </c>
      <c r="F48" s="26">
        <f t="shared" si="1"/>
        <v>0</v>
      </c>
      <c r="H48" s="23"/>
    </row>
    <row r="49" spans="1:8" s="22" customFormat="1" ht="39" customHeight="1">
      <c r="A49" s="24">
        <v>4</v>
      </c>
      <c r="B49" s="41" t="s">
        <v>77</v>
      </c>
      <c r="C49" s="42" t="s">
        <v>78</v>
      </c>
      <c r="D49" s="25">
        <v>8900</v>
      </c>
      <c r="E49" s="25">
        <v>0</v>
      </c>
      <c r="F49" s="26">
        <f t="shared" si="1"/>
        <v>0</v>
      </c>
      <c r="H49" s="23"/>
    </row>
    <row r="50" spans="1:8" s="22" customFormat="1" ht="51.75" customHeight="1">
      <c r="A50" s="24">
        <v>5</v>
      </c>
      <c r="B50" s="41" t="s">
        <v>79</v>
      </c>
      <c r="C50" s="42" t="s">
        <v>80</v>
      </c>
      <c r="D50" s="25">
        <v>9900</v>
      </c>
      <c r="E50" s="25">
        <v>0</v>
      </c>
      <c r="F50" s="26">
        <f t="shared" si="1"/>
        <v>0</v>
      </c>
      <c r="H50" s="23"/>
    </row>
    <row r="51" spans="1:8" s="22" customFormat="1" ht="51" customHeight="1" thickBot="1">
      <c r="A51" s="35">
        <v>6</v>
      </c>
      <c r="B51" s="62" t="s">
        <v>81</v>
      </c>
      <c r="C51" s="63" t="s">
        <v>82</v>
      </c>
      <c r="D51" s="43">
        <v>16100</v>
      </c>
      <c r="E51" s="43">
        <v>0</v>
      </c>
      <c r="F51" s="44">
        <f t="shared" si="1"/>
        <v>0</v>
      </c>
      <c r="H51" s="23"/>
    </row>
    <row r="52" spans="1:8" s="22" customFormat="1" ht="12.75" customHeight="1">
      <c r="A52" s="17" t="s">
        <v>83</v>
      </c>
      <c r="B52" s="64" t="s">
        <v>84</v>
      </c>
      <c r="C52" s="65"/>
      <c r="D52" s="20">
        <f>SUM(D53:D55)</f>
        <v>5163407</v>
      </c>
      <c r="E52" s="20">
        <f>SUM(E53:E55)</f>
        <v>5372879</v>
      </c>
      <c r="F52" s="21">
        <f t="shared" si="1"/>
        <v>1.040568562578933</v>
      </c>
      <c r="H52" s="23"/>
    </row>
    <row r="53" spans="1:8" s="22" customFormat="1" ht="12.75" customHeight="1">
      <c r="A53" s="24">
        <v>1</v>
      </c>
      <c r="B53" s="41" t="s">
        <v>85</v>
      </c>
      <c r="C53" s="42" t="s">
        <v>86</v>
      </c>
      <c r="D53" s="25">
        <v>3926873</v>
      </c>
      <c r="E53" s="25">
        <v>4015411</v>
      </c>
      <c r="F53" s="26">
        <f t="shared" si="1"/>
        <v>1.0225466930048412</v>
      </c>
      <c r="H53" s="23"/>
    </row>
    <row r="54" spans="1:8" s="22" customFormat="1" ht="12.75" customHeight="1">
      <c r="A54" s="24">
        <v>2</v>
      </c>
      <c r="B54" s="41" t="s">
        <v>87</v>
      </c>
      <c r="C54" s="42" t="s">
        <v>86</v>
      </c>
      <c r="D54" s="25">
        <v>668789</v>
      </c>
      <c r="E54" s="25">
        <v>1262127</v>
      </c>
      <c r="F54" s="26">
        <f t="shared" si="1"/>
        <v>1.8871826540209244</v>
      </c>
      <c r="H54" s="23"/>
    </row>
    <row r="55" spans="1:8" s="22" customFormat="1" ht="12.75" customHeight="1" thickBot="1">
      <c r="A55" s="66">
        <v>3</v>
      </c>
      <c r="B55" s="67" t="s">
        <v>88</v>
      </c>
      <c r="C55" s="68" t="s">
        <v>86</v>
      </c>
      <c r="D55" s="69">
        <v>567745</v>
      </c>
      <c r="E55" s="69">
        <v>95341</v>
      </c>
      <c r="F55" s="70">
        <f t="shared" si="1"/>
        <v>0.16792926401817718</v>
      </c>
      <c r="H55" s="23"/>
    </row>
    <row r="56" spans="1:8" s="22" customFormat="1" ht="12.75" customHeight="1" thickBot="1">
      <c r="A56" s="87" t="s">
        <v>89</v>
      </c>
      <c r="B56" s="88"/>
      <c r="C56" s="71"/>
      <c r="D56" s="72">
        <f>SUM(D12,D45,D52)</f>
        <v>14604641</v>
      </c>
      <c r="E56" s="72">
        <f>SUM(E12,E45,E52)</f>
        <v>15519126</v>
      </c>
      <c r="F56" s="73">
        <f t="shared" si="1"/>
        <v>1.0626160547184966</v>
      </c>
      <c r="H56" s="23"/>
    </row>
    <row r="57" ht="12.75" customHeight="1" thickTop="1">
      <c r="H57" s="23"/>
    </row>
    <row r="58" ht="12.75" customHeight="1">
      <c r="H58" s="23"/>
    </row>
    <row r="59" ht="12.75" customHeight="1">
      <c r="D59" s="74"/>
    </row>
  </sheetData>
  <sheetProtection password="CA6D" sheet="1" objects="1" scenarios="1"/>
  <mergeCells count="13">
    <mergeCell ref="B29:F29"/>
    <mergeCell ref="B13:C13"/>
    <mergeCell ref="E9:E10"/>
    <mergeCell ref="A56:B56"/>
    <mergeCell ref="A14:A27"/>
    <mergeCell ref="A29:A32"/>
    <mergeCell ref="B14:F14"/>
    <mergeCell ref="A36:A44"/>
    <mergeCell ref="A7:F7"/>
    <mergeCell ref="A9:A10"/>
    <mergeCell ref="B9:B10"/>
    <mergeCell ref="C9:C10"/>
    <mergeCell ref="D9:D10"/>
  </mergeCells>
  <printOptions/>
  <pageMargins left="0.45" right="0.55" top="0.62" bottom="0.67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Jaworzyna</dc:creator>
  <cp:keywords/>
  <dc:description/>
  <cp:lastModifiedBy>Ania Słota</cp:lastModifiedBy>
  <cp:lastPrinted>2005-12-19T11:35:50Z</cp:lastPrinted>
  <dcterms:created xsi:type="dcterms:W3CDTF">2005-12-19T09:11:20Z</dcterms:created>
  <dcterms:modified xsi:type="dcterms:W3CDTF">2005-12-19T13:58:10Z</dcterms:modified>
  <cp:category/>
  <cp:version/>
  <cp:contentType/>
  <cp:contentStatus/>
</cp:coreProperties>
</file>